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nkv.sharepoint.com/sites/KNKVCompetitiezaken/Gedeelde  documenten/Evenementen/22-23/RTC/"/>
    </mc:Choice>
  </mc:AlternateContent>
  <xr:revisionPtr revIDLastSave="0" documentId="8_{7DB79001-773D-42AC-A49E-D5AED4E464E0}" xr6:coauthVersionLast="47" xr6:coauthVersionMax="47" xr10:uidLastSave="{00000000-0000-0000-0000-000000000000}"/>
  <bookViews>
    <workbookView xWindow="-108" yWindow="-108" windowWidth="23256" windowHeight="12576" xr2:uid="{DF5F8859-B4EE-40EC-A758-DAC295686DC6}"/>
  </bookViews>
  <sheets>
    <sheet name="Blad1" sheetId="1" r:id="rId1"/>
  </sheets>
  <definedNames>
    <definedName name="_xlnm._FilterDatabase" localSheetId="0" hidden="1">Blad1!$A$1:$T$40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Q18" i="1"/>
  <c r="P18" i="1"/>
  <c r="O18" i="1"/>
  <c r="K18" i="1"/>
  <c r="J18" i="1"/>
  <c r="Q17" i="1"/>
  <c r="P17" i="1"/>
  <c r="O17" i="1"/>
  <c r="K17" i="1"/>
  <c r="J17" i="1"/>
  <c r="Q16" i="1"/>
  <c r="P16" i="1"/>
  <c r="O16" i="1"/>
  <c r="K16" i="1"/>
  <c r="J16" i="1"/>
  <c r="Q15" i="1"/>
  <c r="P15" i="1"/>
  <c r="O15" i="1"/>
  <c r="K15" i="1"/>
  <c r="J15" i="1"/>
  <c r="Q14" i="1"/>
  <c r="P14" i="1"/>
  <c r="O14" i="1"/>
  <c r="K14" i="1"/>
  <c r="J14" i="1"/>
  <c r="K13" i="1"/>
  <c r="J13" i="1"/>
  <c r="Q12" i="1"/>
  <c r="P12" i="1"/>
  <c r="O12" i="1"/>
  <c r="K12" i="1"/>
  <c r="J12" i="1"/>
  <c r="Q11" i="1"/>
  <c r="P11" i="1"/>
  <c r="O11" i="1"/>
  <c r="K11" i="1"/>
  <c r="J11" i="1"/>
  <c r="Q10" i="1"/>
  <c r="P10" i="1"/>
  <c r="O10" i="1"/>
  <c r="K10" i="1"/>
  <c r="J10" i="1"/>
  <c r="Q9" i="1"/>
  <c r="P9" i="1"/>
  <c r="O9" i="1"/>
  <c r="K9" i="1"/>
  <c r="J9" i="1"/>
  <c r="Q8" i="1"/>
  <c r="P8" i="1"/>
  <c r="O8" i="1"/>
  <c r="K8" i="1"/>
  <c r="J8" i="1"/>
  <c r="K7" i="1"/>
  <c r="J7" i="1"/>
  <c r="Q6" i="1"/>
  <c r="P6" i="1"/>
  <c r="O6" i="1"/>
  <c r="K6" i="1"/>
  <c r="J6" i="1"/>
  <c r="Q5" i="1"/>
  <c r="P5" i="1"/>
  <c r="O5" i="1"/>
  <c r="K5" i="1"/>
  <c r="J5" i="1"/>
  <c r="Q4" i="1"/>
  <c r="P4" i="1"/>
  <c r="O4" i="1"/>
  <c r="K4" i="1"/>
  <c r="J4" i="1"/>
  <c r="Q3" i="1"/>
  <c r="P3" i="1"/>
  <c r="O3" i="1"/>
  <c r="K3" i="1"/>
  <c r="J3" i="1"/>
  <c r="Q2" i="1"/>
  <c r="P2" i="1"/>
  <c r="O2" i="1"/>
  <c r="K2" i="1"/>
  <c r="J2" i="1"/>
  <c r="R11" i="1" l="1"/>
  <c r="R10" i="1"/>
  <c r="R3" i="1"/>
  <c r="R8" i="1"/>
  <c r="R18" i="1"/>
  <c r="R4" i="1"/>
  <c r="S4" i="1" s="1"/>
  <c r="R9" i="1"/>
  <c r="S9" i="1" s="1"/>
  <c r="R5" i="1"/>
  <c r="S5" i="1" s="1"/>
  <c r="R12" i="1"/>
  <c r="S12" i="1" s="1"/>
  <c r="R17" i="1"/>
  <c r="S17" i="1" s="1"/>
  <c r="R15" i="1"/>
  <c r="S15" i="1" s="1"/>
  <c r="S18" i="1"/>
  <c r="R6" i="1"/>
  <c r="S6" i="1" s="1"/>
  <c r="R16" i="1"/>
  <c r="S16" i="1" s="1"/>
  <c r="S3" i="1"/>
  <c r="S10" i="1"/>
  <c r="S8" i="1"/>
  <c r="R14" i="1"/>
  <c r="S14" i="1" s="1"/>
  <c r="R2" i="1"/>
  <c r="S2" i="1" s="1"/>
  <c r="S11" i="1"/>
  <c r="T6" i="1" l="1"/>
  <c r="T18" i="1"/>
  <c r="T5" i="1"/>
  <c r="T10" i="1"/>
  <c r="T4" i="1"/>
  <c r="T15" i="1"/>
  <c r="T2" i="1"/>
  <c r="T11" i="1"/>
  <c r="T14" i="1"/>
  <c r="T9" i="1"/>
  <c r="T3" i="1"/>
  <c r="T16" i="1"/>
  <c r="T8" i="1"/>
  <c r="T12" i="1"/>
  <c r="T17" i="1"/>
</calcChain>
</file>

<file path=xl/sharedStrings.xml><?xml version="1.0" encoding="utf-8"?>
<sst xmlns="http://schemas.openxmlformats.org/spreadsheetml/2006/main" count="170" uniqueCount="44">
  <si>
    <t>Poule</t>
  </si>
  <si>
    <t>Ronde</t>
  </si>
  <si>
    <t>Start</t>
  </si>
  <si>
    <t>Veld</t>
  </si>
  <si>
    <t>Thuis</t>
  </si>
  <si>
    <t>Uit</t>
  </si>
  <si>
    <t>Scheidsrechter</t>
  </si>
  <si>
    <t>Aantal</t>
  </si>
  <si>
    <t>DV</t>
  </si>
  <si>
    <t>DT</t>
  </si>
  <si>
    <t>DS</t>
  </si>
  <si>
    <t>PTN</t>
  </si>
  <si>
    <t>Plek</t>
  </si>
  <si>
    <t>U15-A</t>
  </si>
  <si>
    <t>Het Oosten (O)</t>
  </si>
  <si>
    <t>Midden-Nederland (O)</t>
  </si>
  <si>
    <t>U15-B</t>
  </si>
  <si>
    <t>De Vallei (O)</t>
  </si>
  <si>
    <t>De Venen (N)</t>
  </si>
  <si>
    <t>Rotterdam (ZW)</t>
  </si>
  <si>
    <t>U15-C</t>
  </si>
  <si>
    <t>Randmeren (O)</t>
  </si>
  <si>
    <t>Zaanstreek (NW)</t>
  </si>
  <si>
    <t>Zuid (Z)</t>
  </si>
  <si>
    <t>De Hunze (N)</t>
  </si>
  <si>
    <t>De Wouden (N)</t>
  </si>
  <si>
    <t>Amsterdam (NW)</t>
  </si>
  <si>
    <t>Rijnland (W)</t>
  </si>
  <si>
    <t>Den Haag (W)</t>
  </si>
  <si>
    <t>Dordrecht (ZW)</t>
  </si>
  <si>
    <t>Alblasserwaard (ZW)</t>
  </si>
  <si>
    <t>2 x 17,5 min</t>
  </si>
  <si>
    <t>Speeltijd</t>
  </si>
  <si>
    <t>2 min.</t>
  </si>
  <si>
    <t>Rust</t>
  </si>
  <si>
    <t>8 min.</t>
  </si>
  <si>
    <t>Tot volgende ronde</t>
  </si>
  <si>
    <t>45 min.</t>
  </si>
  <si>
    <t>Tiemen Hansma</t>
  </si>
  <si>
    <t>Wesley Metz</t>
  </si>
  <si>
    <t>Wouter Meetsma</t>
  </si>
  <si>
    <t>Marnix Beekman</t>
  </si>
  <si>
    <t>Roy de Roeck</t>
  </si>
  <si>
    <t>Joost Schellaars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</si>
</sst>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0" fontId="4" fillId="2" borderId="1" xfId="0" applyNumberFormat="1" applyFont="1" applyFill="1" applyBorder="1"/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0" fontId="0" fillId="0" borderId="1" xfId="0" applyBorder="1"/>
    <xf numFmtId="0" fontId="4" fillId="0" borderId="1" xfId="0" applyFont="1" applyBorder="1"/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4" borderId="1" xfId="0" applyFont="1" applyFill="1" applyBorder="1"/>
    <xf numFmtId="0" fontId="4" fillId="5" borderId="1" xfId="0" applyFont="1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0" fontId="4" fillId="0" borderId="2" xfId="0" applyNumberFormat="1" applyFont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4" fillId="0" borderId="0" xfId="0" applyFont="1"/>
    <xf numFmtId="20" fontId="0" fillId="0" borderId="1" xfId="0" applyNumberFormat="1" applyBorder="1"/>
    <xf numFmtId="0" fontId="0" fillId="0" borderId="3" xfId="0" applyBorder="1" applyAlignment="1">
      <alignment vertical="center" wrapText="1"/>
    </xf>
    <xf numFmtId="0" fontId="1" fillId="0" borderId="0" xfId="0" applyFont="1"/>
    <xf numFmtId="0" fontId="3" fillId="0" borderId="0" xfId="0" applyFont="1"/>
    <xf numFmtId="0" fontId="0" fillId="6" borderId="1" xfId="0" applyFill="1" applyBorder="1"/>
    <xf numFmtId="0" fontId="0" fillId="6" borderId="4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6FC5-D185-4FAF-98D1-2E582B72E4BA}">
  <sheetPr>
    <pageSetUpPr fitToPage="1"/>
  </sheetPr>
  <dimension ref="A1:T40"/>
  <sheetViews>
    <sheetView tabSelected="1" workbookViewId="0">
      <selection activeCell="L33" sqref="L33"/>
    </sheetView>
  </sheetViews>
  <sheetFormatPr defaultRowHeight="14.4" x14ac:dyDescent="0.3"/>
  <cols>
    <col min="5" max="5" width="20.6640625" customWidth="1"/>
    <col min="6" max="6" width="20" customWidth="1"/>
    <col min="7" max="7" width="22.33203125" customWidth="1"/>
    <col min="13" max="13" width="11.33203125" customWidth="1"/>
    <col min="14" max="14" width="20.5546875" customWidth="1"/>
  </cols>
  <sheetData>
    <row r="1" spans="1:20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1"/>
      <c r="I1" s="1"/>
      <c r="J1" s="5"/>
      <c r="K1" s="5"/>
      <c r="L1" s="5"/>
      <c r="M1" s="5"/>
      <c r="N1" s="5"/>
      <c r="O1" s="6" t="s">
        <v>7</v>
      </c>
      <c r="P1" s="6" t="s">
        <v>8</v>
      </c>
      <c r="Q1" s="6" t="s">
        <v>9</v>
      </c>
      <c r="R1" s="6" t="s">
        <v>10</v>
      </c>
      <c r="S1" s="6" t="s">
        <v>11</v>
      </c>
      <c r="T1" s="6" t="s">
        <v>12</v>
      </c>
    </row>
    <row r="2" spans="1:20" x14ac:dyDescent="0.3">
      <c r="A2" s="7" t="s">
        <v>13</v>
      </c>
      <c r="B2" s="8">
        <v>1</v>
      </c>
      <c r="C2" s="9">
        <v>0.41666666666666669</v>
      </c>
      <c r="D2" s="8">
        <v>1</v>
      </c>
      <c r="E2" s="10" t="s">
        <v>14</v>
      </c>
      <c r="F2" s="10" t="s">
        <v>15</v>
      </c>
      <c r="G2" s="31" t="s">
        <v>38</v>
      </c>
      <c r="H2" s="12"/>
      <c r="I2" s="12"/>
      <c r="J2" s="13" t="str">
        <f t="shared" ref="J2:J40" si="0">IF(H2="","",IF(H2&gt;I2,2,IF(H2=I2,1,0)))</f>
        <v/>
      </c>
      <c r="K2" s="13" t="str">
        <f t="shared" ref="K2:K40" si="1">IF(I2="","",IF(I2&gt;H2,2,IF(I2=H2,1,0)))</f>
        <v/>
      </c>
      <c r="L2" s="13"/>
      <c r="M2" s="7" t="s">
        <v>13</v>
      </c>
      <c r="N2" s="10" t="s">
        <v>15</v>
      </c>
      <c r="O2" s="14">
        <f>COUNTIF(E:F,N2)</f>
        <v>4</v>
      </c>
      <c r="P2" s="14">
        <f>SUMIFS($H:$H,$E:$E,N2)+SUMIFS($I:$I,$F:$F,N2)</f>
        <v>0</v>
      </c>
      <c r="Q2" s="14">
        <f>SUMIFS($I:$I,$E:$E,N2)+SUMIFS($H:$H,$F:$F,N2)</f>
        <v>0</v>
      </c>
      <c r="R2" s="14">
        <f>SUM(P2-Q2)</f>
        <v>0</v>
      </c>
      <c r="S2" s="15">
        <f>SUMIFS($J:$J,$E:$E,N2)+SUMIFS($K:$K,$F:$F,N2)+(R2/1000)+(P2/1000)-(Q2/1000)</f>
        <v>0</v>
      </c>
      <c r="T2" s="14">
        <f>RANK(S2,S$2:S$6)</f>
        <v>1</v>
      </c>
    </row>
    <row r="3" spans="1:20" x14ac:dyDescent="0.3">
      <c r="A3" s="16" t="s">
        <v>16</v>
      </c>
      <c r="B3" s="8">
        <v>1</v>
      </c>
      <c r="C3" s="9">
        <v>0.41666666666666669</v>
      </c>
      <c r="D3" s="8">
        <v>2</v>
      </c>
      <c r="E3" s="11" t="s">
        <v>17</v>
      </c>
      <c r="F3" s="11" t="s">
        <v>18</v>
      </c>
      <c r="G3" s="31" t="s">
        <v>39</v>
      </c>
      <c r="H3" s="12"/>
      <c r="I3" s="12"/>
      <c r="J3" s="13" t="str">
        <f t="shared" si="0"/>
        <v/>
      </c>
      <c r="K3" s="13" t="str">
        <f t="shared" si="1"/>
        <v/>
      </c>
      <c r="L3" s="13"/>
      <c r="M3" s="7" t="s">
        <v>13</v>
      </c>
      <c r="N3" s="10" t="s">
        <v>19</v>
      </c>
      <c r="O3" s="14">
        <f>COUNTIF(E:F,N3)</f>
        <v>4</v>
      </c>
      <c r="P3" s="14">
        <f>SUMIFS($H:$H,$E:$E,N3)+SUMIFS($I:$I,$F:$F,N3)</f>
        <v>0</v>
      </c>
      <c r="Q3" s="14">
        <f>SUMIFS($I:$I,$E:$E,N3)+SUMIFS($H:$H,$F:$F,N3)</f>
        <v>0</v>
      </c>
      <c r="R3" s="14">
        <f t="shared" ref="R3:R6" si="2">SUM(P3-Q3)</f>
        <v>0</v>
      </c>
      <c r="S3" s="15">
        <f>SUMIFS($J:$J,$E:$E,N3)+SUMIFS($K:$K,$F:$F,N3)+(R3/1000)+(P3/1000)-(Q3/1000)</f>
        <v>0</v>
      </c>
      <c r="T3" s="14">
        <f t="shared" ref="T3:T6" si="3">RANK(S3,S$2:S$6)</f>
        <v>1</v>
      </c>
    </row>
    <row r="4" spans="1:20" x14ac:dyDescent="0.3">
      <c r="A4" s="17" t="s">
        <v>20</v>
      </c>
      <c r="B4" s="8">
        <v>1</v>
      </c>
      <c r="C4" s="9">
        <v>0.41666666666666669</v>
      </c>
      <c r="D4" s="8">
        <v>3</v>
      </c>
      <c r="E4" s="11" t="s">
        <v>21</v>
      </c>
      <c r="F4" s="18" t="s">
        <v>22</v>
      </c>
      <c r="G4" s="31" t="s">
        <v>40</v>
      </c>
      <c r="H4" s="12"/>
      <c r="I4" s="12"/>
      <c r="J4" s="13" t="str">
        <f t="shared" si="0"/>
        <v/>
      </c>
      <c r="K4" s="13" t="str">
        <f t="shared" si="1"/>
        <v/>
      </c>
      <c r="L4" s="13"/>
      <c r="M4" s="7" t="s">
        <v>13</v>
      </c>
      <c r="N4" s="10" t="s">
        <v>23</v>
      </c>
      <c r="O4" s="14">
        <f>COUNTIF(E:F,N4)</f>
        <v>4</v>
      </c>
      <c r="P4" s="14">
        <f>SUMIFS($H:$H,$E:$E,N4)+SUMIFS($I:$I,$F:$F,N4)</f>
        <v>0</v>
      </c>
      <c r="Q4" s="14">
        <f>SUMIFS($I:$I,$E:$E,N4)+SUMIFS($H:$H,$F:$F,N4)</f>
        <v>0</v>
      </c>
      <c r="R4" s="14">
        <f t="shared" si="2"/>
        <v>0</v>
      </c>
      <c r="S4" s="15">
        <f>SUMIFS($J:$J,$E:$E,N4)+SUMIFS($K:$K,$F:$F,N4)+(R4/1000)+(P4/1000)-(Q4/1000)</f>
        <v>0</v>
      </c>
      <c r="T4" s="14">
        <f t="shared" si="3"/>
        <v>1</v>
      </c>
    </row>
    <row r="5" spans="1:20" x14ac:dyDescent="0.3">
      <c r="A5" s="18"/>
      <c r="B5" s="8"/>
      <c r="C5" s="9"/>
      <c r="D5" s="8"/>
      <c r="E5" s="19"/>
      <c r="F5" s="19"/>
      <c r="G5" s="11"/>
      <c r="H5" s="12"/>
      <c r="I5" s="12"/>
      <c r="J5" s="13" t="str">
        <f t="shared" si="0"/>
        <v/>
      </c>
      <c r="K5" s="13" t="str">
        <f t="shared" si="1"/>
        <v/>
      </c>
      <c r="L5" s="13"/>
      <c r="M5" s="7" t="s">
        <v>13</v>
      </c>
      <c r="N5" s="10" t="s">
        <v>24</v>
      </c>
      <c r="O5" s="14">
        <f>COUNTIF(E:F,N5)</f>
        <v>4</v>
      </c>
      <c r="P5" s="14">
        <f>SUMIFS($H:$H,$E:$E,N5)+SUMIFS($I:$I,$F:$F,N5)</f>
        <v>0</v>
      </c>
      <c r="Q5" s="14">
        <f>SUMIFS($I:$I,$E:$E,N5)+SUMIFS($H:$H,$F:$F,N5)</f>
        <v>0</v>
      </c>
      <c r="R5" s="14">
        <f t="shared" si="2"/>
        <v>0</v>
      </c>
      <c r="S5" s="15">
        <f>SUMIFS($J:$J,$E:$E,N5)+SUMIFS($K:$K,$F:$F,N5)+(R5/1000)+(P5/1000)-(Q5/1000)</f>
        <v>0</v>
      </c>
      <c r="T5" s="14">
        <f t="shared" si="3"/>
        <v>1</v>
      </c>
    </row>
    <row r="6" spans="1:20" x14ac:dyDescent="0.3">
      <c r="A6" s="7" t="s">
        <v>13</v>
      </c>
      <c r="B6" s="8">
        <v>2</v>
      </c>
      <c r="C6" s="9">
        <v>0.44791666666666669</v>
      </c>
      <c r="D6" s="8">
        <v>1</v>
      </c>
      <c r="E6" s="10" t="s">
        <v>24</v>
      </c>
      <c r="F6" s="10" t="s">
        <v>19</v>
      </c>
      <c r="G6" s="32" t="s">
        <v>41</v>
      </c>
      <c r="H6" s="12"/>
      <c r="I6" s="12"/>
      <c r="J6" s="13" t="str">
        <f t="shared" si="0"/>
        <v/>
      </c>
      <c r="K6" s="13" t="str">
        <f t="shared" si="1"/>
        <v/>
      </c>
      <c r="L6" s="13"/>
      <c r="M6" s="7" t="s">
        <v>13</v>
      </c>
      <c r="N6" s="10" t="s">
        <v>14</v>
      </c>
      <c r="O6" s="14">
        <f>COUNTIF(E:F,N6)</f>
        <v>4</v>
      </c>
      <c r="P6" s="14">
        <f>SUMIFS($H:$H,$E:$E,N6)+SUMIFS($I:$I,$F:$F,N6)</f>
        <v>0</v>
      </c>
      <c r="Q6" s="14">
        <f>SUMIFS($I:$I,$E:$E,N6)+SUMIFS($H:$H,$F:$F,N6)</f>
        <v>0</v>
      </c>
      <c r="R6" s="14">
        <f t="shared" si="2"/>
        <v>0</v>
      </c>
      <c r="S6" s="15">
        <f>SUMIFS($J:$J,$E:$E,N6)+SUMIFS($K:$K,$F:$F,N6)+(R6/1000)+(P6/1000)-(Q6/1000)</f>
        <v>0</v>
      </c>
      <c r="T6" s="14">
        <f t="shared" si="3"/>
        <v>1</v>
      </c>
    </row>
    <row r="7" spans="1:20" x14ac:dyDescent="0.3">
      <c r="A7" s="16" t="s">
        <v>16</v>
      </c>
      <c r="B7" s="8">
        <v>2</v>
      </c>
      <c r="C7" s="9">
        <v>0.44791666666666669</v>
      </c>
      <c r="D7" s="8">
        <v>2</v>
      </c>
      <c r="E7" s="11" t="s">
        <v>25</v>
      </c>
      <c r="F7" s="11" t="s">
        <v>26</v>
      </c>
      <c r="G7" s="31" t="s">
        <v>42</v>
      </c>
      <c r="H7" s="12"/>
      <c r="I7" s="12"/>
      <c r="J7" s="13" t="str">
        <f t="shared" si="0"/>
        <v/>
      </c>
      <c r="K7" s="13" t="str">
        <f t="shared" si="1"/>
        <v/>
      </c>
      <c r="L7" s="13"/>
      <c r="M7" s="20"/>
      <c r="N7" s="21"/>
      <c r="O7" s="22"/>
      <c r="P7" s="22"/>
      <c r="Q7" s="22"/>
      <c r="R7" s="22"/>
      <c r="S7" s="23"/>
      <c r="T7" s="22"/>
    </row>
    <row r="8" spans="1:20" x14ac:dyDescent="0.3">
      <c r="A8" s="17" t="s">
        <v>20</v>
      </c>
      <c r="B8" s="8">
        <v>2</v>
      </c>
      <c r="C8" s="9">
        <v>0.44791666666666669</v>
      </c>
      <c r="D8" s="8">
        <v>3</v>
      </c>
      <c r="E8" s="18" t="s">
        <v>27</v>
      </c>
      <c r="F8" s="11" t="s">
        <v>28</v>
      </c>
      <c r="G8" s="31" t="s">
        <v>43</v>
      </c>
      <c r="H8" s="12"/>
      <c r="I8" s="12"/>
      <c r="J8" s="13" t="str">
        <f t="shared" si="0"/>
        <v/>
      </c>
      <c r="K8" s="13" t="str">
        <f t="shared" si="1"/>
        <v/>
      </c>
      <c r="L8" s="13"/>
      <c r="M8" s="16" t="s">
        <v>16</v>
      </c>
      <c r="N8" s="10" t="s">
        <v>29</v>
      </c>
      <c r="O8" s="14">
        <f>COUNTIF(E:F,N8)</f>
        <v>4</v>
      </c>
      <c r="P8" s="14">
        <f>SUMIFS($H:$H,$E:$E,N8)+SUMIFS($I:$I,$F:$F,N8)</f>
        <v>0</v>
      </c>
      <c r="Q8" s="14">
        <f>SUMIFS($I:$I,$E:$E,N8)+SUMIFS($H:$H,$F:$F,N8)</f>
        <v>0</v>
      </c>
      <c r="R8" s="14">
        <f>SUM(P8-Q8)</f>
        <v>0</v>
      </c>
      <c r="S8" s="15">
        <f>SUMIFS($J:$J,$E:$E,N8)+SUMIFS($K:$K,$F:$F,N8)+(R8/1000)+(P8/1000)-(Q8/1000)</f>
        <v>0</v>
      </c>
      <c r="T8" s="14">
        <f>RANK(S8,S$8:S$13)</f>
        <v>1</v>
      </c>
    </row>
    <row r="9" spans="1:20" x14ac:dyDescent="0.3">
      <c r="A9" s="18"/>
      <c r="B9" s="8"/>
      <c r="C9" s="9"/>
      <c r="D9" s="8"/>
      <c r="E9" s="19"/>
      <c r="F9" s="19"/>
      <c r="G9" s="11"/>
      <c r="H9" s="12"/>
      <c r="I9" s="12"/>
      <c r="J9" s="13" t="str">
        <f t="shared" si="0"/>
        <v/>
      </c>
      <c r="K9" s="13" t="str">
        <f t="shared" si="1"/>
        <v/>
      </c>
      <c r="L9" s="13"/>
      <c r="M9" s="16" t="s">
        <v>16</v>
      </c>
      <c r="N9" s="11" t="s">
        <v>26</v>
      </c>
      <c r="O9" s="14">
        <f>COUNTIF(E:F,N9)</f>
        <v>4</v>
      </c>
      <c r="P9" s="14">
        <f>SUMIFS($H:$H,$E:$E,N9)+SUMIFS($I:$I,$F:$F,N9)</f>
        <v>0</v>
      </c>
      <c r="Q9" s="14">
        <f>SUMIFS($I:$I,$E:$E,N9)+SUMIFS($H:$H,$F:$F,N9)</f>
        <v>0</v>
      </c>
      <c r="R9" s="14">
        <f>SUM(P9-Q9)</f>
        <v>0</v>
      </c>
      <c r="S9" s="15">
        <f>SUMIFS($J:$J,$E:$E,N9)+SUMIFS($K:$K,$F:$F,N9)+(R9/1000)+(P9/1000)-(Q9/1000)</f>
        <v>0</v>
      </c>
      <c r="T9" s="14">
        <f>RANK(S9,S$8:S$13)</f>
        <v>1</v>
      </c>
    </row>
    <row r="10" spans="1:20" x14ac:dyDescent="0.3">
      <c r="A10" s="7" t="s">
        <v>13</v>
      </c>
      <c r="B10" s="8">
        <v>3</v>
      </c>
      <c r="C10" s="9">
        <v>0.47916666666666669</v>
      </c>
      <c r="D10" s="8">
        <v>1</v>
      </c>
      <c r="E10" s="10" t="s">
        <v>23</v>
      </c>
      <c r="F10" s="10" t="s">
        <v>14</v>
      </c>
      <c r="G10" s="31" t="s">
        <v>39</v>
      </c>
      <c r="H10" s="12"/>
      <c r="I10" s="12"/>
      <c r="J10" s="13" t="str">
        <f t="shared" si="0"/>
        <v/>
      </c>
      <c r="K10" s="13" t="str">
        <f t="shared" si="1"/>
        <v/>
      </c>
      <c r="L10" s="13"/>
      <c r="M10" s="16" t="s">
        <v>16</v>
      </c>
      <c r="N10" s="11" t="s">
        <v>18</v>
      </c>
      <c r="O10" s="14">
        <f>COUNTIF(E:F,N10)</f>
        <v>4</v>
      </c>
      <c r="P10" s="14">
        <f>SUMIFS($H:$H,$E:$E,N10)+SUMIFS($I:$I,$F:$F,N10)</f>
        <v>0</v>
      </c>
      <c r="Q10" s="14">
        <f>SUMIFS($I:$I,$E:$E,N10)+SUMIFS($H:$H,$F:$F,N10)</f>
        <v>0</v>
      </c>
      <c r="R10" s="14">
        <f>SUM(P10-Q10)</f>
        <v>0</v>
      </c>
      <c r="S10" s="15">
        <f>SUMIFS($J:$J,$E:$E,N10)+SUMIFS($K:$K,$F:$F,N10)+(R10/1000)+(P10/1000)-(Q10/1000)</f>
        <v>0</v>
      </c>
      <c r="T10" s="14">
        <f>RANK(S10,S$8:S$13)</f>
        <v>1</v>
      </c>
    </row>
    <row r="11" spans="1:20" x14ac:dyDescent="0.3">
      <c r="A11" s="16" t="s">
        <v>16</v>
      </c>
      <c r="B11" s="8">
        <v>3</v>
      </c>
      <c r="C11" s="9">
        <v>0.47916666666666669</v>
      </c>
      <c r="D11" s="8">
        <v>2</v>
      </c>
      <c r="E11" s="10" t="s">
        <v>29</v>
      </c>
      <c r="F11" s="11" t="s">
        <v>17</v>
      </c>
      <c r="G11" s="31" t="s">
        <v>40</v>
      </c>
      <c r="H11" s="12"/>
      <c r="I11" s="12"/>
      <c r="J11" s="13" t="str">
        <f t="shared" si="0"/>
        <v/>
      </c>
      <c r="K11" s="13" t="str">
        <f t="shared" si="1"/>
        <v/>
      </c>
      <c r="L11" s="13"/>
      <c r="M11" s="16" t="s">
        <v>16</v>
      </c>
      <c r="N11" s="11" t="s">
        <v>25</v>
      </c>
      <c r="O11" s="14">
        <f>COUNTIF(E:F,N11)</f>
        <v>4</v>
      </c>
      <c r="P11" s="14">
        <f>SUMIFS($H:$H,$E:$E,N11)+SUMIFS($I:$I,$F:$F,N11)</f>
        <v>0</v>
      </c>
      <c r="Q11" s="14">
        <f>SUMIFS($I:$I,$E:$E,N11)+SUMIFS($H:$H,$F:$F,N11)</f>
        <v>0</v>
      </c>
      <c r="R11" s="14">
        <f>SUM(P11-Q11)</f>
        <v>0</v>
      </c>
      <c r="S11" s="15">
        <f>SUMIFS($J:$J,$E:$E,N11)+SUMIFS($K:$K,$F:$F,N11)+(R11/1000)+(P11/1000)-(Q11/1000)</f>
        <v>0</v>
      </c>
      <c r="T11" s="14">
        <f>RANK(S11,S$8:S$13)</f>
        <v>1</v>
      </c>
    </row>
    <row r="12" spans="1:20" x14ac:dyDescent="0.3">
      <c r="A12" s="17" t="s">
        <v>20</v>
      </c>
      <c r="B12" s="8">
        <v>3</v>
      </c>
      <c r="C12" s="9">
        <v>0.47916666666666669</v>
      </c>
      <c r="D12" s="8">
        <v>3</v>
      </c>
      <c r="E12" s="11" t="s">
        <v>30</v>
      </c>
      <c r="F12" s="11" t="s">
        <v>21</v>
      </c>
      <c r="G12" s="31" t="s">
        <v>38</v>
      </c>
      <c r="H12" s="12"/>
      <c r="I12" s="12"/>
      <c r="J12" s="13" t="str">
        <f t="shared" si="0"/>
        <v/>
      </c>
      <c r="K12" s="13" t="str">
        <f t="shared" si="1"/>
        <v/>
      </c>
      <c r="L12" s="13"/>
      <c r="M12" s="16" t="s">
        <v>16</v>
      </c>
      <c r="N12" s="11" t="s">
        <v>17</v>
      </c>
      <c r="O12" s="14">
        <f>COUNTIF(E:F,N12)</f>
        <v>4</v>
      </c>
      <c r="P12" s="14">
        <f>SUMIFS($H:$H,$E:$E,N12)+SUMIFS($I:$I,$F:$F,N12)</f>
        <v>0</v>
      </c>
      <c r="Q12" s="14">
        <f>SUMIFS($I:$I,$E:$E,N12)+SUMIFS($H:$H,$F:$F,N12)</f>
        <v>0</v>
      </c>
      <c r="R12" s="14">
        <f>SUM(P12-Q12)</f>
        <v>0</v>
      </c>
      <c r="S12" s="15">
        <f>SUMIFS($J:$J,$E:$E,N12)+SUMIFS($K:$K,$F:$F,N12)+(R12/1000)+(P12/1000)-(Q12/1000)</f>
        <v>0</v>
      </c>
      <c r="T12" s="14">
        <f>RANK(S12,S$8:S$13)</f>
        <v>1</v>
      </c>
    </row>
    <row r="13" spans="1:20" x14ac:dyDescent="0.3">
      <c r="A13" s="18"/>
      <c r="B13" s="8"/>
      <c r="C13" s="9"/>
      <c r="D13" s="8"/>
      <c r="E13" s="19"/>
      <c r="F13" s="19"/>
      <c r="G13" s="11"/>
      <c r="H13" s="12"/>
      <c r="I13" s="12"/>
      <c r="J13" s="13" t="str">
        <f t="shared" si="0"/>
        <v/>
      </c>
      <c r="K13" s="13" t="str">
        <f t="shared" si="1"/>
        <v/>
      </c>
      <c r="L13" s="13"/>
      <c r="M13" s="13"/>
      <c r="N13" s="13"/>
      <c r="O13" s="13"/>
      <c r="P13" s="13"/>
      <c r="Q13" s="13"/>
      <c r="R13" s="13"/>
      <c r="S13" s="13"/>
      <c r="T13" s="13"/>
    </row>
    <row r="14" spans="1:20" x14ac:dyDescent="0.3">
      <c r="A14" s="7" t="s">
        <v>13</v>
      </c>
      <c r="B14" s="8">
        <v>4</v>
      </c>
      <c r="C14" s="9">
        <v>0.51041666666666663</v>
      </c>
      <c r="D14" s="8">
        <v>1</v>
      </c>
      <c r="E14" s="10" t="s">
        <v>15</v>
      </c>
      <c r="F14" s="10" t="s">
        <v>24</v>
      </c>
      <c r="G14" s="31" t="s">
        <v>42</v>
      </c>
      <c r="H14" s="12"/>
      <c r="I14" s="12"/>
      <c r="J14" s="13" t="str">
        <f t="shared" si="0"/>
        <v/>
      </c>
      <c r="K14" s="13" t="str">
        <f t="shared" si="1"/>
        <v/>
      </c>
      <c r="L14" s="13"/>
      <c r="M14" s="17" t="s">
        <v>20</v>
      </c>
      <c r="N14" s="11" t="s">
        <v>28</v>
      </c>
      <c r="O14" s="14">
        <f>COUNTIF(E:F,N14)</f>
        <v>4</v>
      </c>
      <c r="P14" s="14">
        <f>SUMIFS($H:$H,$E:$E,N14)+SUMIFS($I:$I,$F:$F,N14)</f>
        <v>0</v>
      </c>
      <c r="Q14" s="14">
        <f>SUMIFS($I:$I,$E:$E,N14)+SUMIFS($H:$H,$F:$F,N14)</f>
        <v>0</v>
      </c>
      <c r="R14" s="14">
        <f>SUM(P14-Q14)</f>
        <v>0</v>
      </c>
      <c r="S14" s="15">
        <f>SUMIFS($J:$J,$E:$E,N14)+SUMIFS($K:$K,$F:$F,N14)+(R14/1000)+(P14/1000)-(Q14/1000)</f>
        <v>0</v>
      </c>
      <c r="T14" s="14">
        <f>RANK(S14,S$8:S$13)</f>
        <v>1</v>
      </c>
    </row>
    <row r="15" spans="1:20" x14ac:dyDescent="0.3">
      <c r="A15" s="16" t="s">
        <v>16</v>
      </c>
      <c r="B15" s="8">
        <v>4</v>
      </c>
      <c r="C15" s="9">
        <v>0.51041666666666663</v>
      </c>
      <c r="D15" s="8">
        <v>2</v>
      </c>
      <c r="E15" s="11" t="s">
        <v>18</v>
      </c>
      <c r="F15" s="11" t="s">
        <v>25</v>
      </c>
      <c r="G15" s="31" t="s">
        <v>43</v>
      </c>
      <c r="H15" s="12"/>
      <c r="I15" s="12"/>
      <c r="J15" s="13" t="str">
        <f t="shared" si="0"/>
        <v/>
      </c>
      <c r="K15" s="13" t="str">
        <f t="shared" si="1"/>
        <v/>
      </c>
      <c r="L15" s="13"/>
      <c r="M15" s="17" t="s">
        <v>20</v>
      </c>
      <c r="N15" s="11" t="s">
        <v>21</v>
      </c>
      <c r="O15" s="14">
        <f>COUNTIF(E:F,N15)</f>
        <v>4</v>
      </c>
      <c r="P15" s="14">
        <f>SUMIFS($H:$H,$E:$E,N15)+SUMIFS($I:$I,$F:$F,N15)</f>
        <v>0</v>
      </c>
      <c r="Q15" s="14">
        <f>SUMIFS($I:$I,$E:$E,N15)+SUMIFS($H:$H,$F:$F,N15)</f>
        <v>0</v>
      </c>
      <c r="R15" s="14">
        <f>SUM(P15-Q15)</f>
        <v>0</v>
      </c>
      <c r="S15" s="15">
        <f>SUMIFS($J:$J,$E:$E,N15)+SUMIFS($K:$K,$F:$F,N15)+(R15/1000)+(P15/1000)-(Q15/1000)</f>
        <v>0</v>
      </c>
      <c r="T15" s="14">
        <f>RANK(S15,S$8:S$13)</f>
        <v>1</v>
      </c>
    </row>
    <row r="16" spans="1:20" x14ac:dyDescent="0.3">
      <c r="A16" s="17" t="s">
        <v>20</v>
      </c>
      <c r="B16" s="8">
        <v>4</v>
      </c>
      <c r="C16" s="9">
        <v>0.51041666666666663</v>
      </c>
      <c r="D16" s="8">
        <v>3</v>
      </c>
      <c r="E16" s="18" t="s">
        <v>22</v>
      </c>
      <c r="F16" s="18" t="s">
        <v>27</v>
      </c>
      <c r="G16" s="32" t="s">
        <v>41</v>
      </c>
      <c r="H16" s="12"/>
      <c r="I16" s="12"/>
      <c r="J16" s="13" t="str">
        <f t="shared" si="0"/>
        <v/>
      </c>
      <c r="K16" s="13" t="str">
        <f t="shared" si="1"/>
        <v/>
      </c>
      <c r="L16" s="13"/>
      <c r="M16" s="17" t="s">
        <v>20</v>
      </c>
      <c r="N16" s="11" t="s">
        <v>30</v>
      </c>
      <c r="O16" s="14">
        <f>COUNTIF(E:F,N16)</f>
        <v>4</v>
      </c>
      <c r="P16" s="14">
        <f>SUMIFS($H:$H,$E:$E,N16)+SUMIFS($I:$I,$F:$F,N16)</f>
        <v>0</v>
      </c>
      <c r="Q16" s="14">
        <f>SUMIFS($I:$I,$E:$E,N16)+SUMIFS($H:$H,$F:$F,N16)</f>
        <v>0</v>
      </c>
      <c r="R16" s="14">
        <f>SUM(P16-Q16)</f>
        <v>0</v>
      </c>
      <c r="S16" s="15">
        <f>SUMIFS($J:$J,$E:$E,N16)+SUMIFS($K:$K,$F:$F,N16)+(R16/1000)+(P16/1000)-(Q16/1000)</f>
        <v>0</v>
      </c>
      <c r="T16" s="14">
        <f>RANK(S16,S$8:S$13)</f>
        <v>1</v>
      </c>
    </row>
    <row r="17" spans="1:20" x14ac:dyDescent="0.3">
      <c r="A17" s="18"/>
      <c r="B17" s="8"/>
      <c r="C17" s="9"/>
      <c r="D17" s="8"/>
      <c r="E17" s="19"/>
      <c r="F17" s="19"/>
      <c r="G17" s="11"/>
      <c r="H17" s="12"/>
      <c r="I17" s="12"/>
      <c r="J17" s="13" t="str">
        <f t="shared" si="0"/>
        <v/>
      </c>
      <c r="K17" s="13" t="str">
        <f t="shared" si="1"/>
        <v/>
      </c>
      <c r="L17" s="13"/>
      <c r="M17" s="17" t="s">
        <v>20</v>
      </c>
      <c r="N17" s="18" t="s">
        <v>27</v>
      </c>
      <c r="O17" s="14">
        <f>COUNTIF(E:F,N17)</f>
        <v>4</v>
      </c>
      <c r="P17" s="14">
        <f>SUMIFS($H:$H,$E:$E,N17)+SUMIFS($I:$I,$F:$F,N17)</f>
        <v>0</v>
      </c>
      <c r="Q17" s="14">
        <f>SUMIFS($I:$I,$E:$E,N17)+SUMIFS($H:$H,$F:$F,N17)</f>
        <v>0</v>
      </c>
      <c r="R17" s="14">
        <f>SUM(P17-Q17)</f>
        <v>0</v>
      </c>
      <c r="S17" s="15">
        <f>SUMIFS($J:$J,$E:$E,N17)+SUMIFS($K:$K,$F:$F,N17)+(R17/1000)+(P17/1000)-(Q17/1000)</f>
        <v>0</v>
      </c>
      <c r="T17" s="14">
        <f>RANK(S17,S$8:S$13)</f>
        <v>1</v>
      </c>
    </row>
    <row r="18" spans="1:20" x14ac:dyDescent="0.3">
      <c r="A18" s="7" t="s">
        <v>13</v>
      </c>
      <c r="B18" s="8">
        <v>5</v>
      </c>
      <c r="C18" s="9">
        <v>0.54166666666666663</v>
      </c>
      <c r="D18" s="8">
        <v>1</v>
      </c>
      <c r="E18" s="10" t="s">
        <v>19</v>
      </c>
      <c r="F18" s="10" t="s">
        <v>23</v>
      </c>
      <c r="G18" s="31" t="s">
        <v>38</v>
      </c>
      <c r="H18" s="12"/>
      <c r="I18" s="12"/>
      <c r="J18" s="13" t="str">
        <f t="shared" si="0"/>
        <v/>
      </c>
      <c r="K18" s="13" t="str">
        <f t="shared" si="1"/>
        <v/>
      </c>
      <c r="L18" s="13"/>
      <c r="M18" s="17" t="s">
        <v>20</v>
      </c>
      <c r="N18" s="18" t="s">
        <v>22</v>
      </c>
      <c r="O18" s="14">
        <f>COUNTIF(E:F,N18)</f>
        <v>4</v>
      </c>
      <c r="P18" s="14">
        <f>SUMIFS($H:$H,$E:$E,N18)+SUMIFS($I:$I,$F:$F,N18)</f>
        <v>0</v>
      </c>
      <c r="Q18" s="14">
        <f>SUMIFS($I:$I,$E:$E,N18)+SUMIFS($H:$H,$F:$F,N18)</f>
        <v>0</v>
      </c>
      <c r="R18" s="14">
        <f>SUM(P18-Q18)</f>
        <v>0</v>
      </c>
      <c r="S18" s="15">
        <f>SUMIFS($J:$J,$E:$E,N18)+SUMIFS($K:$K,$F:$F,N18)+(R18/1000)+(P18/1000)-(Q18/1000)</f>
        <v>0</v>
      </c>
      <c r="T18" s="14">
        <f>RANK(S18,S$8:S$13)</f>
        <v>1</v>
      </c>
    </row>
    <row r="19" spans="1:20" x14ac:dyDescent="0.3">
      <c r="A19" s="16" t="s">
        <v>16</v>
      </c>
      <c r="B19" s="8">
        <v>5</v>
      </c>
      <c r="C19" s="9">
        <v>0.54166666666666663</v>
      </c>
      <c r="D19" s="8">
        <v>2</v>
      </c>
      <c r="E19" s="11" t="s">
        <v>26</v>
      </c>
      <c r="F19" s="10" t="s">
        <v>29</v>
      </c>
      <c r="G19" s="31" t="s">
        <v>39</v>
      </c>
      <c r="H19" s="12"/>
      <c r="I19" s="12"/>
      <c r="J19" s="13" t="str">
        <f t="shared" si="0"/>
        <v/>
      </c>
      <c r="K19" s="13" t="str">
        <f t="shared" si="1"/>
        <v/>
      </c>
      <c r="L19" s="13"/>
      <c r="M19" s="13"/>
      <c r="N19" s="13"/>
      <c r="O19" s="13"/>
      <c r="P19" s="13"/>
      <c r="Q19" s="13"/>
      <c r="R19" s="13"/>
      <c r="S19" s="13"/>
      <c r="T19" s="13"/>
    </row>
    <row r="20" spans="1:20" x14ac:dyDescent="0.3">
      <c r="A20" s="17" t="s">
        <v>20</v>
      </c>
      <c r="B20" s="8">
        <v>5</v>
      </c>
      <c r="C20" s="9">
        <v>0.54166666666666663</v>
      </c>
      <c r="D20" s="8">
        <v>3</v>
      </c>
      <c r="E20" s="11" t="s">
        <v>28</v>
      </c>
      <c r="F20" s="11" t="s">
        <v>30</v>
      </c>
      <c r="G20" s="31" t="s">
        <v>40</v>
      </c>
      <c r="H20" s="12"/>
      <c r="I20" s="12"/>
      <c r="J20" s="13" t="str">
        <f t="shared" si="0"/>
        <v/>
      </c>
      <c r="K20" s="13" t="str">
        <f t="shared" si="1"/>
        <v/>
      </c>
      <c r="L20" s="13"/>
      <c r="M20" s="13"/>
      <c r="N20" s="13"/>
      <c r="O20" s="13"/>
      <c r="P20" s="13"/>
      <c r="Q20" s="13"/>
      <c r="R20" s="13"/>
      <c r="S20" s="13"/>
      <c r="T20" s="13"/>
    </row>
    <row r="21" spans="1:20" x14ac:dyDescent="0.3">
      <c r="A21" s="18"/>
      <c r="B21" s="8"/>
      <c r="C21" s="9"/>
      <c r="D21" s="8"/>
      <c r="E21" s="19"/>
      <c r="F21" s="19"/>
      <c r="G21" s="11"/>
      <c r="H21" s="12"/>
      <c r="I21" s="12"/>
      <c r="J21" s="13" t="str">
        <f t="shared" si="0"/>
        <v/>
      </c>
      <c r="K21" s="13" t="str">
        <f t="shared" si="1"/>
        <v/>
      </c>
      <c r="L21" s="13"/>
      <c r="M21" s="13"/>
      <c r="N21" s="13"/>
      <c r="O21" s="24"/>
      <c r="P21" s="24"/>
      <c r="Q21" s="24"/>
      <c r="R21" s="24"/>
      <c r="S21" s="25"/>
      <c r="T21" s="24"/>
    </row>
    <row r="22" spans="1:20" x14ac:dyDescent="0.3">
      <c r="A22" s="7" t="s">
        <v>13</v>
      </c>
      <c r="B22" s="8">
        <v>6</v>
      </c>
      <c r="C22" s="9">
        <v>0.57291666666666663</v>
      </c>
      <c r="D22" s="8">
        <v>1</v>
      </c>
      <c r="E22" s="10" t="s">
        <v>14</v>
      </c>
      <c r="F22" s="10" t="s">
        <v>24</v>
      </c>
      <c r="G22" s="31" t="s">
        <v>43</v>
      </c>
      <c r="H22" s="12"/>
      <c r="I22" s="12"/>
      <c r="J22" s="13" t="str">
        <f t="shared" si="0"/>
        <v/>
      </c>
      <c r="K22" s="13" t="str">
        <f t="shared" si="1"/>
        <v/>
      </c>
      <c r="L22" s="13"/>
      <c r="M22" s="13" t="s">
        <v>31</v>
      </c>
      <c r="N22" s="13" t="s">
        <v>32</v>
      </c>
      <c r="O22" s="24"/>
      <c r="P22" s="24"/>
      <c r="Q22" s="24"/>
      <c r="R22" s="24"/>
      <c r="S22" s="25"/>
      <c r="T22" s="24"/>
    </row>
    <row r="23" spans="1:20" x14ac:dyDescent="0.3">
      <c r="A23" s="16" t="s">
        <v>16</v>
      </c>
      <c r="B23" s="8">
        <v>6</v>
      </c>
      <c r="C23" s="9">
        <v>0.57291666666666663</v>
      </c>
      <c r="D23" s="8">
        <v>2</v>
      </c>
      <c r="E23" s="11" t="s">
        <v>17</v>
      </c>
      <c r="F23" s="11" t="s">
        <v>25</v>
      </c>
      <c r="G23" s="32" t="s">
        <v>41</v>
      </c>
      <c r="H23" s="12"/>
      <c r="I23" s="12"/>
      <c r="J23" s="13" t="str">
        <f t="shared" si="0"/>
        <v/>
      </c>
      <c r="K23" s="13" t="str">
        <f t="shared" si="1"/>
        <v/>
      </c>
      <c r="L23" s="13"/>
      <c r="M23" s="13" t="s">
        <v>33</v>
      </c>
      <c r="N23" s="13" t="s">
        <v>34</v>
      </c>
      <c r="O23" s="24"/>
      <c r="P23" s="24"/>
      <c r="Q23" s="24"/>
      <c r="R23" s="24"/>
      <c r="S23" s="25"/>
      <c r="T23" s="24"/>
    </row>
    <row r="24" spans="1:20" x14ac:dyDescent="0.3">
      <c r="A24" s="17" t="s">
        <v>20</v>
      </c>
      <c r="B24" s="8">
        <v>6</v>
      </c>
      <c r="C24" s="9">
        <v>0.57291666666666663</v>
      </c>
      <c r="D24" s="8">
        <v>3</v>
      </c>
      <c r="E24" s="11" t="s">
        <v>21</v>
      </c>
      <c r="F24" s="18" t="s">
        <v>27</v>
      </c>
      <c r="G24" s="31" t="s">
        <v>42</v>
      </c>
      <c r="H24" s="12"/>
      <c r="I24" s="12"/>
      <c r="J24" s="13" t="str">
        <f t="shared" si="0"/>
        <v/>
      </c>
      <c r="K24" s="13" t="str">
        <f t="shared" si="1"/>
        <v/>
      </c>
      <c r="L24" s="13"/>
      <c r="M24" s="13" t="s">
        <v>35</v>
      </c>
      <c r="N24" s="13" t="s">
        <v>36</v>
      </c>
      <c r="O24" s="24"/>
      <c r="P24" s="24"/>
      <c r="Q24" s="24"/>
      <c r="R24" s="24"/>
      <c r="S24" s="25"/>
      <c r="T24" s="24"/>
    </row>
    <row r="25" spans="1:20" x14ac:dyDescent="0.3">
      <c r="A25" s="18"/>
      <c r="B25" s="8"/>
      <c r="C25" s="9"/>
      <c r="D25" s="8"/>
      <c r="E25" s="19"/>
      <c r="F25" s="19"/>
      <c r="G25" s="11"/>
      <c r="H25" s="12"/>
      <c r="I25" s="12"/>
      <c r="J25" s="13" t="str">
        <f t="shared" si="0"/>
        <v/>
      </c>
      <c r="K25" s="13" t="str">
        <f t="shared" si="1"/>
        <v/>
      </c>
      <c r="L25" s="13"/>
      <c r="M25" s="13" t="s">
        <v>37</v>
      </c>
      <c r="N25" s="13"/>
      <c r="O25" s="13"/>
      <c r="P25" s="13"/>
      <c r="Q25" s="13"/>
      <c r="R25" s="13"/>
      <c r="S25" s="13"/>
      <c r="T25" s="13"/>
    </row>
    <row r="26" spans="1:20" x14ac:dyDescent="0.3">
      <c r="A26" s="7" t="s">
        <v>13</v>
      </c>
      <c r="B26" s="8">
        <v>7</v>
      </c>
      <c r="C26" s="9">
        <v>0.60416666666666663</v>
      </c>
      <c r="D26" s="8">
        <v>1</v>
      </c>
      <c r="E26" s="10" t="s">
        <v>15</v>
      </c>
      <c r="F26" s="10" t="s">
        <v>19</v>
      </c>
      <c r="G26" s="31" t="s">
        <v>39</v>
      </c>
      <c r="H26" s="12"/>
      <c r="I26" s="12"/>
      <c r="J26" s="13" t="str">
        <f t="shared" si="0"/>
        <v/>
      </c>
      <c r="K26" s="13" t="str">
        <f t="shared" si="1"/>
        <v/>
      </c>
      <c r="L26" s="13"/>
      <c r="N26" s="26"/>
      <c r="O26" s="24"/>
      <c r="P26" s="24"/>
      <c r="Q26" s="24"/>
      <c r="R26" s="24"/>
      <c r="S26" s="25"/>
      <c r="T26" s="24"/>
    </row>
    <row r="27" spans="1:20" x14ac:dyDescent="0.3">
      <c r="A27" s="16" t="s">
        <v>16</v>
      </c>
      <c r="B27" s="8">
        <v>7</v>
      </c>
      <c r="C27" s="9">
        <v>0.60416666666666663</v>
      </c>
      <c r="D27" s="8">
        <v>2</v>
      </c>
      <c r="E27" s="11" t="s">
        <v>18</v>
      </c>
      <c r="F27" s="11" t="s">
        <v>26</v>
      </c>
      <c r="G27" s="31" t="s">
        <v>40</v>
      </c>
      <c r="H27" s="12"/>
      <c r="I27" s="12"/>
      <c r="J27" s="13" t="str">
        <f t="shared" si="0"/>
        <v/>
      </c>
      <c r="K27" s="13" t="str">
        <f t="shared" si="1"/>
        <v/>
      </c>
      <c r="L27" s="13"/>
      <c r="N27" s="26"/>
      <c r="O27" s="24"/>
      <c r="P27" s="24"/>
      <c r="Q27" s="24"/>
      <c r="R27" s="24"/>
      <c r="S27" s="25"/>
      <c r="T27" s="24"/>
    </row>
    <row r="28" spans="1:20" x14ac:dyDescent="0.3">
      <c r="A28" s="17" t="s">
        <v>20</v>
      </c>
      <c r="B28" s="8">
        <v>7</v>
      </c>
      <c r="C28" s="9">
        <v>0.60416666666666663</v>
      </c>
      <c r="D28" s="8">
        <v>3</v>
      </c>
      <c r="E28" s="18" t="s">
        <v>22</v>
      </c>
      <c r="F28" s="11" t="s">
        <v>28</v>
      </c>
      <c r="G28" s="31" t="s">
        <v>38</v>
      </c>
      <c r="H28" s="12"/>
      <c r="I28" s="12"/>
      <c r="J28" s="13" t="str">
        <f t="shared" si="0"/>
        <v/>
      </c>
      <c r="K28" s="13" t="str">
        <f t="shared" si="1"/>
        <v/>
      </c>
      <c r="L28" s="13"/>
      <c r="N28" s="26"/>
      <c r="O28" s="24"/>
      <c r="P28" s="24"/>
      <c r="Q28" s="24"/>
      <c r="R28" s="24"/>
      <c r="S28" s="25"/>
      <c r="T28" s="24"/>
    </row>
    <row r="29" spans="1:20" x14ac:dyDescent="0.3">
      <c r="A29" s="18"/>
      <c r="B29" s="8"/>
      <c r="C29" s="27"/>
      <c r="D29" s="8"/>
      <c r="E29" s="19"/>
      <c r="F29" s="28"/>
      <c r="G29" s="11"/>
      <c r="H29" s="12"/>
      <c r="I29" s="12"/>
      <c r="J29" s="13" t="str">
        <f t="shared" si="0"/>
        <v/>
      </c>
      <c r="K29" s="13" t="str">
        <f t="shared" si="1"/>
        <v/>
      </c>
      <c r="L29" s="13"/>
      <c r="N29" s="26"/>
      <c r="O29" s="24"/>
      <c r="P29" s="24"/>
      <c r="Q29" s="24"/>
      <c r="R29" s="24"/>
      <c r="S29" s="25"/>
      <c r="T29" s="24"/>
    </row>
    <row r="30" spans="1:20" x14ac:dyDescent="0.3">
      <c r="A30" s="7" t="s">
        <v>13</v>
      </c>
      <c r="B30" s="8">
        <v>8</v>
      </c>
      <c r="C30" s="9">
        <v>0.63541666666666663</v>
      </c>
      <c r="D30" s="8">
        <v>1</v>
      </c>
      <c r="E30" s="10" t="s">
        <v>24</v>
      </c>
      <c r="F30" s="10" t="s">
        <v>23</v>
      </c>
      <c r="G30" s="31" t="s">
        <v>42</v>
      </c>
      <c r="H30" s="12"/>
      <c r="I30" s="12"/>
      <c r="J30" s="13" t="str">
        <f t="shared" si="0"/>
        <v/>
      </c>
      <c r="K30" s="13" t="str">
        <f t="shared" si="1"/>
        <v/>
      </c>
      <c r="L30" s="13"/>
      <c r="N30" s="29"/>
      <c r="O30" s="24"/>
      <c r="P30" s="24"/>
      <c r="Q30" s="24"/>
      <c r="R30" s="24"/>
      <c r="S30" s="25"/>
      <c r="T30" s="24"/>
    </row>
    <row r="31" spans="1:20" x14ac:dyDescent="0.3">
      <c r="A31" s="16" t="s">
        <v>16</v>
      </c>
      <c r="B31" s="8">
        <v>8</v>
      </c>
      <c r="C31" s="9">
        <v>0.63541666666666663</v>
      </c>
      <c r="D31" s="8">
        <v>2</v>
      </c>
      <c r="E31" s="11" t="s">
        <v>25</v>
      </c>
      <c r="F31" s="10" t="s">
        <v>29</v>
      </c>
      <c r="G31" s="31" t="s">
        <v>43</v>
      </c>
      <c r="H31" s="12"/>
      <c r="I31" s="12"/>
      <c r="J31" s="13" t="str">
        <f t="shared" si="0"/>
        <v/>
      </c>
      <c r="K31" s="13" t="str">
        <f t="shared" si="1"/>
        <v/>
      </c>
      <c r="L31" s="13"/>
      <c r="M31" s="30"/>
      <c r="N31" s="29"/>
      <c r="O31" s="13"/>
      <c r="P31" s="13"/>
      <c r="Q31" s="13"/>
      <c r="R31" s="13"/>
      <c r="S31" s="13"/>
      <c r="T31" s="13"/>
    </row>
    <row r="32" spans="1:20" x14ac:dyDescent="0.3">
      <c r="A32" s="17" t="s">
        <v>20</v>
      </c>
      <c r="B32" s="8">
        <v>8</v>
      </c>
      <c r="C32" s="9">
        <v>0.63541666666666663</v>
      </c>
      <c r="D32" s="8">
        <v>3</v>
      </c>
      <c r="E32" s="18" t="s">
        <v>27</v>
      </c>
      <c r="F32" s="11" t="s">
        <v>30</v>
      </c>
      <c r="G32" s="32" t="s">
        <v>41</v>
      </c>
      <c r="H32" s="12"/>
      <c r="I32" s="12"/>
      <c r="J32" s="13" t="str">
        <f t="shared" si="0"/>
        <v/>
      </c>
      <c r="K32" s="13" t="str">
        <f t="shared" si="1"/>
        <v/>
      </c>
      <c r="L32" s="13"/>
      <c r="N32" s="29"/>
      <c r="O32" s="24"/>
      <c r="P32" s="24"/>
      <c r="Q32" s="24"/>
      <c r="R32" s="24"/>
      <c r="S32" s="25"/>
      <c r="T32" s="24"/>
    </row>
    <row r="33" spans="1:20" x14ac:dyDescent="0.3">
      <c r="A33" s="18"/>
      <c r="B33" s="8"/>
      <c r="C33" s="9"/>
      <c r="D33" s="8"/>
      <c r="E33" s="19"/>
      <c r="F33" s="19"/>
      <c r="G33" s="11"/>
      <c r="H33" s="12"/>
      <c r="I33" s="12"/>
      <c r="J33" s="13" t="str">
        <f t="shared" si="0"/>
        <v/>
      </c>
      <c r="K33" s="13" t="str">
        <f t="shared" si="1"/>
        <v/>
      </c>
      <c r="L33" s="13"/>
      <c r="M33" s="13"/>
      <c r="N33" s="13"/>
      <c r="O33" s="24"/>
      <c r="P33" s="24"/>
      <c r="Q33" s="24"/>
      <c r="R33" s="24"/>
      <c r="S33" s="25"/>
      <c r="T33" s="24"/>
    </row>
    <row r="34" spans="1:20" x14ac:dyDescent="0.3">
      <c r="A34" s="7" t="s">
        <v>13</v>
      </c>
      <c r="B34" s="8">
        <v>9</v>
      </c>
      <c r="C34" s="9">
        <v>0.66666666666666663</v>
      </c>
      <c r="D34" s="8">
        <v>1</v>
      </c>
      <c r="E34" s="10" t="s">
        <v>19</v>
      </c>
      <c r="F34" s="10" t="s">
        <v>14</v>
      </c>
      <c r="G34" s="31" t="s">
        <v>40</v>
      </c>
      <c r="H34" s="12"/>
      <c r="I34" s="12"/>
      <c r="J34" s="13" t="str">
        <f t="shared" si="0"/>
        <v/>
      </c>
      <c r="K34" s="13" t="str">
        <f t="shared" si="1"/>
        <v/>
      </c>
      <c r="L34" s="13"/>
      <c r="M34" s="13"/>
      <c r="N34" s="13"/>
      <c r="O34" s="24"/>
      <c r="P34" s="24"/>
      <c r="Q34" s="24"/>
      <c r="R34" s="24"/>
      <c r="S34" s="25"/>
      <c r="T34" s="24"/>
    </row>
    <row r="35" spans="1:20" x14ac:dyDescent="0.3">
      <c r="A35" s="16" t="s">
        <v>16</v>
      </c>
      <c r="B35" s="8">
        <v>9</v>
      </c>
      <c r="C35" s="9">
        <v>0.66666666666666663</v>
      </c>
      <c r="D35" s="8">
        <v>2</v>
      </c>
      <c r="E35" s="11" t="s">
        <v>26</v>
      </c>
      <c r="F35" s="11" t="s">
        <v>17</v>
      </c>
      <c r="G35" s="31" t="s">
        <v>38</v>
      </c>
      <c r="H35" s="12"/>
      <c r="I35" s="12"/>
      <c r="J35" s="13" t="str">
        <f t="shared" si="0"/>
        <v/>
      </c>
      <c r="K35" s="13" t="str">
        <f t="shared" si="1"/>
        <v/>
      </c>
      <c r="L35" s="13"/>
      <c r="M35" s="13"/>
      <c r="N35" s="13"/>
      <c r="O35" s="24"/>
      <c r="P35" s="24"/>
      <c r="Q35" s="24"/>
      <c r="R35" s="24"/>
      <c r="S35" s="25"/>
      <c r="T35" s="24"/>
    </row>
    <row r="36" spans="1:20" x14ac:dyDescent="0.3">
      <c r="A36" s="17" t="s">
        <v>20</v>
      </c>
      <c r="B36" s="8">
        <v>9</v>
      </c>
      <c r="C36" s="9">
        <v>0.66666666666666663</v>
      </c>
      <c r="D36" s="8">
        <v>3</v>
      </c>
      <c r="E36" s="11" t="s">
        <v>28</v>
      </c>
      <c r="F36" s="11" t="s">
        <v>21</v>
      </c>
      <c r="G36" s="31" t="s">
        <v>39</v>
      </c>
      <c r="H36" s="12"/>
      <c r="I36" s="12"/>
      <c r="J36" s="13" t="str">
        <f t="shared" si="0"/>
        <v/>
      </c>
      <c r="K36" s="13" t="str">
        <f t="shared" si="1"/>
        <v/>
      </c>
      <c r="L36" s="13"/>
      <c r="M36" s="13"/>
      <c r="N36" s="13"/>
      <c r="O36" s="13"/>
      <c r="P36" s="13"/>
      <c r="Q36" s="13"/>
      <c r="R36" s="13"/>
      <c r="S36" s="13"/>
      <c r="T36" s="13"/>
    </row>
    <row r="37" spans="1:20" x14ac:dyDescent="0.3">
      <c r="A37" s="18"/>
      <c r="B37" s="8"/>
      <c r="C37" s="9"/>
      <c r="D37" s="8"/>
      <c r="E37" s="19"/>
      <c r="F37" s="28"/>
      <c r="G37" s="11"/>
      <c r="H37" s="12"/>
      <c r="I37" s="12"/>
      <c r="J37" s="13" t="str">
        <f t="shared" si="0"/>
        <v/>
      </c>
      <c r="K37" s="13" t="str">
        <f t="shared" si="1"/>
        <v/>
      </c>
      <c r="L37" s="13"/>
      <c r="M37" s="13"/>
      <c r="N37" s="13"/>
      <c r="O37" s="24"/>
      <c r="P37" s="24"/>
      <c r="Q37" s="24"/>
      <c r="R37" s="24"/>
      <c r="S37" s="25"/>
      <c r="T37" s="24"/>
    </row>
    <row r="38" spans="1:20" x14ac:dyDescent="0.3">
      <c r="A38" s="7" t="s">
        <v>13</v>
      </c>
      <c r="B38" s="8">
        <v>10</v>
      </c>
      <c r="C38" s="9">
        <v>0.69791666666666663</v>
      </c>
      <c r="D38" s="8">
        <v>1</v>
      </c>
      <c r="E38" s="10" t="s">
        <v>23</v>
      </c>
      <c r="F38" s="10" t="s">
        <v>15</v>
      </c>
      <c r="G38" s="31" t="s">
        <v>43</v>
      </c>
      <c r="H38" s="12"/>
      <c r="I38" s="12"/>
      <c r="J38" s="13" t="str">
        <f t="shared" si="0"/>
        <v/>
      </c>
      <c r="K38" s="13" t="str">
        <f t="shared" si="1"/>
        <v/>
      </c>
      <c r="L38" s="13"/>
      <c r="M38" s="13"/>
      <c r="N38" s="13"/>
      <c r="O38" s="24"/>
      <c r="P38" s="24"/>
      <c r="Q38" s="24"/>
      <c r="R38" s="24"/>
      <c r="S38" s="25"/>
      <c r="T38" s="24"/>
    </row>
    <row r="39" spans="1:20" x14ac:dyDescent="0.3">
      <c r="A39" s="16" t="s">
        <v>16</v>
      </c>
      <c r="B39" s="8">
        <v>10</v>
      </c>
      <c r="C39" s="9">
        <v>0.69791666666666663</v>
      </c>
      <c r="D39" s="8">
        <v>2</v>
      </c>
      <c r="E39" s="10" t="s">
        <v>29</v>
      </c>
      <c r="F39" s="11" t="s">
        <v>18</v>
      </c>
      <c r="G39" s="32" t="s">
        <v>41</v>
      </c>
      <c r="H39" s="12"/>
      <c r="I39" s="12"/>
      <c r="J39" s="13" t="str">
        <f t="shared" si="0"/>
        <v/>
      </c>
      <c r="K39" s="13" t="str">
        <f t="shared" si="1"/>
        <v/>
      </c>
      <c r="L39" s="13"/>
      <c r="M39" s="13"/>
      <c r="N39" s="13"/>
      <c r="O39" s="24"/>
      <c r="P39" s="24"/>
      <c r="Q39" s="24"/>
      <c r="R39" s="24"/>
      <c r="S39" s="25"/>
      <c r="T39" s="24"/>
    </row>
    <row r="40" spans="1:20" x14ac:dyDescent="0.3">
      <c r="A40" s="17" t="s">
        <v>20</v>
      </c>
      <c r="B40" s="8">
        <v>10</v>
      </c>
      <c r="C40" s="9">
        <v>0.69791666666666663</v>
      </c>
      <c r="D40" s="8">
        <v>3</v>
      </c>
      <c r="E40" s="11" t="s">
        <v>30</v>
      </c>
      <c r="F40" s="18" t="s">
        <v>22</v>
      </c>
      <c r="G40" s="31" t="s">
        <v>42</v>
      </c>
      <c r="H40" s="12"/>
      <c r="I40" s="12"/>
      <c r="J40" s="13" t="str">
        <f t="shared" si="0"/>
        <v/>
      </c>
      <c r="K40" s="13" t="str">
        <f t="shared" si="1"/>
        <v/>
      </c>
      <c r="L40" s="13"/>
      <c r="O40" s="24"/>
      <c r="P40" s="24"/>
      <c r="Q40" s="24"/>
      <c r="R40" s="24"/>
      <c r="S40" s="25"/>
      <c r="T40" s="24"/>
    </row>
  </sheetData>
  <autoFilter ref="A1:T40" xr:uid="{75B76FC5-D185-4FAF-98D1-2E582B72E4BA}"/>
  <pageMargins left="0.7" right="0.7" top="0.75" bottom="0.75" header="0.3" footer="0.3"/>
  <pageSetup paperSize="9" scale="5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E788822DF034DACFB17E38375A973" ma:contentTypeVersion="13" ma:contentTypeDescription="Een nieuw document maken." ma:contentTypeScope="" ma:versionID="f8867a18bfd96e7db4dfcdc398b8a4d3">
  <xsd:schema xmlns:xsd="http://www.w3.org/2001/XMLSchema" xmlns:xs="http://www.w3.org/2001/XMLSchema" xmlns:p="http://schemas.microsoft.com/office/2006/metadata/properties" xmlns:ns2="1e087102-f7f7-4e6b-8a2d-411d24c31c47" xmlns:ns3="26556b44-f66e-4b27-a33c-85a6a4018118" targetNamespace="http://schemas.microsoft.com/office/2006/metadata/properties" ma:root="true" ma:fieldsID="9735e77e9054b5e4324d6e37feab8cb2" ns2:_="" ns3:_="">
    <xsd:import namespace="1e087102-f7f7-4e6b-8a2d-411d24c31c47"/>
    <xsd:import namespace="26556b44-f66e-4b27-a33c-85a6a401811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87102-f7f7-4e6b-8a2d-411d24c31c4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Afbeeldingtags" ma:readOnly="false" ma:fieldId="{5cf76f15-5ced-4ddc-b409-7134ff3c332f}" ma:taxonomyMulti="true" ma:sspId="5a866672-f170-40f8-a673-2f03acc804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56b44-f66e-4b27-a33c-85a6a40181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98836f7-fc7e-4005-9a31-674b1d5ea647}" ma:internalName="TaxCatchAll" ma:showField="CatchAllData" ma:web="26556b44-f66e-4b27-a33c-85a6a40181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556b44-f66e-4b27-a33c-85a6a4018118" xsi:nil="true"/>
    <lcf76f155ced4ddcb4097134ff3c332f xmlns="1e087102-f7f7-4e6b-8a2d-411d24c31c4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047517-DDAA-4242-BC11-318E758DFAB9}"/>
</file>

<file path=customXml/itemProps2.xml><?xml version="1.0" encoding="utf-8"?>
<ds:datastoreItem xmlns:ds="http://schemas.openxmlformats.org/officeDocument/2006/customXml" ds:itemID="{0E218C3A-4436-40A5-A404-F22E00B7D1B3}"/>
</file>

<file path=customXml/itemProps3.xml><?xml version="1.0" encoding="utf-8"?>
<ds:datastoreItem xmlns:ds="http://schemas.openxmlformats.org/officeDocument/2006/customXml" ds:itemID="{9DDC7C1D-E1DD-4B60-A890-772476A6EC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Pieters</dc:creator>
  <cp:lastModifiedBy>Moniek Voermans</cp:lastModifiedBy>
  <cp:lastPrinted>2023-05-08T13:27:47Z</cp:lastPrinted>
  <dcterms:created xsi:type="dcterms:W3CDTF">2023-05-08T13:13:04Z</dcterms:created>
  <dcterms:modified xsi:type="dcterms:W3CDTF">2023-05-09T12:56:04Z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0x010100F3FE788822DF034DACFB17E38375A973</vt:lpwstr>
  </property>
</Properties>
</file>